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рада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E41" i="1"/>
  <c r="E60"/>
  <c r="E55"/>
  <c r="E56"/>
  <c r="F56" s="1"/>
  <c r="E57"/>
  <c r="F57" s="1"/>
  <c r="E58"/>
  <c r="F58" s="1"/>
  <c r="E59"/>
  <c r="F60"/>
  <c r="E61"/>
  <c r="F61" s="1"/>
  <c r="E54"/>
  <c r="F54" s="1"/>
  <c r="F55"/>
  <c r="F59"/>
  <c r="E53"/>
  <c r="F53" s="1"/>
  <c r="E52"/>
  <c r="F52" s="1"/>
  <c r="E51"/>
  <c r="F51" s="1"/>
  <c r="E27"/>
  <c r="F27" s="1"/>
  <c r="E28"/>
  <c r="F28" s="1"/>
  <c r="E29"/>
  <c r="F29" s="1"/>
  <c r="F30"/>
  <c r="F31"/>
  <c r="E32"/>
  <c r="F32" s="1"/>
  <c r="E33"/>
  <c r="F33" s="1"/>
  <c r="E34"/>
  <c r="F34" s="1"/>
  <c r="E35"/>
  <c r="F35" s="1"/>
  <c r="E36"/>
  <c r="F36" s="1"/>
  <c r="E37"/>
  <c r="F37" s="1"/>
  <c r="E38"/>
  <c r="F38" s="1"/>
  <c r="E39"/>
  <c r="F39" s="1"/>
  <c r="E40"/>
  <c r="F40" s="1"/>
  <c r="F41"/>
  <c r="E42"/>
  <c r="F42" s="1"/>
  <c r="E43"/>
  <c r="F43" s="1"/>
  <c r="E44"/>
  <c r="F44" s="1"/>
  <c r="E45"/>
  <c r="F45" s="1"/>
  <c r="E46"/>
  <c r="F46" s="1"/>
  <c r="E47"/>
  <c r="F47" s="1"/>
  <c r="E26"/>
  <c r="F26" s="1"/>
  <c r="D62"/>
  <c r="D22"/>
</calcChain>
</file>

<file path=xl/sharedStrings.xml><?xml version="1.0" encoding="utf-8"?>
<sst xmlns="http://schemas.openxmlformats.org/spreadsheetml/2006/main" count="80" uniqueCount="72">
  <si>
    <t>Одиниця виміру : грн. з двома тесятковими знаками.</t>
  </si>
  <si>
    <t>№</t>
  </si>
  <si>
    <t>СТАТТІ НАДХОДЖЕННЯ</t>
  </si>
  <si>
    <t>План</t>
  </si>
  <si>
    <t>п/п</t>
  </si>
  <si>
    <t>гарантовані</t>
  </si>
  <si>
    <t>Внески з торгових об'єктів</t>
  </si>
  <si>
    <t>Внески на обслугу і ремонт доріг</t>
  </si>
  <si>
    <t>РАЗОМ  НАДХОДЖЕННЯ</t>
  </si>
  <si>
    <t>СТАТТІ ВИТРАТ</t>
  </si>
  <si>
    <t>Заробітна плата по окладам</t>
  </si>
  <si>
    <t>Оплата по договору ЦПХ</t>
  </si>
  <si>
    <t>Аудит</t>
  </si>
  <si>
    <t>Вивезення ТПВ</t>
  </si>
  <si>
    <t>Вуличне освітлення</t>
  </si>
  <si>
    <t>Інструменти, прилади та інвентар</t>
  </si>
  <si>
    <t>Компенсація витрат при використанні власного автомобіля в господарських цілях</t>
  </si>
  <si>
    <t>Непередбачені витрати</t>
  </si>
  <si>
    <t>Обрізка дерев під ЛЕП 10кВ</t>
  </si>
  <si>
    <t>Опалення адмін.будівлі, КПП</t>
  </si>
  <si>
    <t>Оплата землі загального користування</t>
  </si>
  <si>
    <t>Послуги охорони</t>
  </si>
  <si>
    <t>Послуги пожежної служби</t>
  </si>
  <si>
    <t>Прибирання доріг від снігу та льоду</t>
  </si>
  <si>
    <t>Ремонт автодоріг (ямковий)</t>
  </si>
  <si>
    <t>УПО охорона: каса, адмінбудівля (сигналізація)</t>
  </si>
  <si>
    <t>УПО централізована охорона майна</t>
  </si>
  <si>
    <t>Юридичне супроводження</t>
  </si>
  <si>
    <t>УПО патрулюв.у.коменд.год.</t>
  </si>
  <si>
    <t>РАЗОМ  ВИТРАТИ</t>
  </si>
  <si>
    <t>Господарчі витрати</t>
  </si>
  <si>
    <t>Поштово-канцелярські та адмін. витрати</t>
  </si>
  <si>
    <t>Шлагбаум електричний</t>
  </si>
  <si>
    <t>Планування</t>
  </si>
  <si>
    <t>Інші надходження</t>
  </si>
  <si>
    <t>Затверджено</t>
  </si>
  <si>
    <t>Н.М.Киричук.</t>
  </si>
  <si>
    <t>Примітка</t>
  </si>
  <si>
    <t>членський внесок з 1 ділянки</t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</si>
  <si>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рік</t>
    </r>
  </si>
  <si>
    <r>
      <rPr>
        <b/>
        <sz val="9"/>
        <color theme="1"/>
        <rFont val="Calibri"/>
        <family val="2"/>
        <charset val="204"/>
      </rPr>
      <t xml:space="preserve">≈ </t>
    </r>
    <r>
      <rPr>
        <b/>
        <i/>
        <sz val="9"/>
        <color theme="1"/>
        <rFont val="Times New Roman"/>
        <family val="1"/>
        <charset val="204"/>
      </rPr>
      <t>в місяць</t>
    </r>
  </si>
  <si>
    <t>Х</t>
  </si>
  <si>
    <t>Обслуговування електромереж 0,4кВ</t>
  </si>
  <si>
    <t>Обслуговування електромереж 10кВ</t>
  </si>
  <si>
    <t>Проект   Кошторису СО "ТРУДОВИК" на 2025 р.</t>
  </si>
  <si>
    <t>2025 р.</t>
  </si>
  <si>
    <t xml:space="preserve">Послуги банку </t>
  </si>
  <si>
    <t>Послуги з інкасації готівки</t>
  </si>
  <si>
    <t>Послуги зв'язку (KS, ВФ, Лайфселл)</t>
  </si>
  <si>
    <t>Власники 113 ділянок, які не сплачують членські внески та потребують судових втручань, тимчасово виключено з статті надходж. (Список додається)</t>
  </si>
  <si>
    <r>
      <t xml:space="preserve">Внески за воду </t>
    </r>
    <r>
      <rPr>
        <b/>
        <sz val="11"/>
        <rFont val="Times New Roman"/>
        <family val="1"/>
        <charset val="204"/>
      </rPr>
      <t>300грн.</t>
    </r>
    <r>
      <rPr>
        <sz val="11"/>
        <rFont val="Times New Roman"/>
        <family val="1"/>
        <charset val="204"/>
      </rPr>
      <t xml:space="preserve"> х 1107 буд.</t>
    </r>
  </si>
  <si>
    <t>Тех.обслугов.свердловин, башт та водопровідної мережі</t>
  </si>
  <si>
    <t>Трансформатори: ремонт, тех.обслуговування</t>
  </si>
  <si>
    <r>
      <t xml:space="preserve">Членські внески 2599 діл.  по </t>
    </r>
    <r>
      <rPr>
        <b/>
        <sz val="11"/>
        <rFont val="Times New Roman"/>
        <family val="1"/>
        <charset val="204"/>
      </rPr>
      <t>3520 грн.</t>
    </r>
  </si>
  <si>
    <r>
      <t xml:space="preserve">Чл. вн. СТ "Джерело" 48 діл. по </t>
    </r>
    <r>
      <rPr>
        <b/>
        <sz val="11"/>
        <rFont val="Times New Roman"/>
        <family val="1"/>
        <charset val="204"/>
      </rPr>
      <t>2420 грн.</t>
    </r>
  </si>
  <si>
    <r>
      <t xml:space="preserve">Чл. вн. СТ "Дружнє" 29 діл. по </t>
    </r>
    <r>
      <rPr>
        <b/>
        <sz val="11"/>
        <rFont val="Times New Roman"/>
        <family val="1"/>
        <charset val="204"/>
      </rPr>
      <t>2450 грн.</t>
    </r>
  </si>
  <si>
    <t>293,33 грн./міс.</t>
  </si>
  <si>
    <t>201,67 грн./міс.</t>
  </si>
  <si>
    <t>204,17 грн./міс.</t>
  </si>
  <si>
    <t>Перехід коштів на ТП 664</t>
  </si>
  <si>
    <t>Відрахування у бюджет (ЄСВ - 22%)</t>
  </si>
  <si>
    <t>Негабаритне сміття 2024 року</t>
  </si>
  <si>
    <t>прогно-зовані</t>
  </si>
  <si>
    <t>Садівниче об'єднання "Трудовик"</t>
  </si>
  <si>
    <t>код ЄДРПОУ            23567169</t>
  </si>
  <si>
    <t>Н.І.Музиченко.</t>
  </si>
  <si>
    <t>Рішенням Ради СО "Трудовик"</t>
  </si>
  <si>
    <t>Протокол №21/12-2024 від 21.12.2024р.</t>
  </si>
  <si>
    <t>Будівництво КТП 160кВА ( до КТП 835 )</t>
  </si>
  <si>
    <t>Будівництво КТП 400кВА ( до КТП 664 )</t>
  </si>
  <si>
    <t>Голова Ради СО "Трудовик"         (підпис)</t>
  </si>
  <si>
    <t>Головний бухгалтер                   (підпис)</t>
  </si>
</sst>
</file>

<file path=xl/styles.xml><?xml version="1.0" encoding="utf-8"?>
<styleSheet xmlns="http://schemas.openxmlformats.org/spreadsheetml/2006/main">
  <fonts count="2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9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Fill="1" applyAlignment="1">
      <alignment vertical="top"/>
    </xf>
    <xf numFmtId="0" fontId="0" fillId="0" borderId="0" xfId="0" applyAlignment="1"/>
    <xf numFmtId="0" fontId="0" fillId="0" borderId="0" xfId="0" applyBorder="1"/>
    <xf numFmtId="0" fontId="2" fillId="0" borderId="0" xfId="0" applyFont="1" applyFill="1" applyBorder="1" applyAlignment="1">
      <alignment vertical="top"/>
    </xf>
    <xf numFmtId="0" fontId="0" fillId="0" borderId="0" xfId="0" applyBorder="1" applyAlignment="1"/>
    <xf numFmtId="0" fontId="0" fillId="0" borderId="0" xfId="0" applyAlignment="1">
      <alignment vertical="center"/>
    </xf>
    <xf numFmtId="0" fontId="3" fillId="0" borderId="1" xfId="0" applyFont="1" applyBorder="1"/>
    <xf numFmtId="0" fontId="2" fillId="0" borderId="0" xfId="0" applyFont="1" applyFill="1" applyBorder="1" applyAlignment="1">
      <alignment horizontal="center" vertical="top"/>
    </xf>
    <xf numFmtId="0" fontId="0" fillId="0" borderId="2" xfId="0" applyBorder="1" applyAlignment="1"/>
    <xf numFmtId="4" fontId="0" fillId="0" borderId="0" xfId="0" applyNumberFormat="1" applyAlignment="1">
      <alignment vertical="center"/>
    </xf>
    <xf numFmtId="0" fontId="0" fillId="0" borderId="4" xfId="0" applyBorder="1"/>
    <xf numFmtId="0" fontId="5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0" fillId="0" borderId="9" xfId="0" applyBorder="1"/>
    <xf numFmtId="0" fontId="5" fillId="0" borderId="1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0" fillId="0" borderId="18" xfId="0" applyFont="1" applyFill="1" applyBorder="1" applyAlignment="1">
      <alignment horizontal="center"/>
    </xf>
    <xf numFmtId="0" fontId="11" fillId="0" borderId="15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5" fillId="0" borderId="0" xfId="0" applyFont="1" applyFill="1" applyBorder="1" applyAlignment="1">
      <alignment horizontal="center"/>
    </xf>
    <xf numFmtId="3" fontId="19" fillId="0" borderId="28" xfId="0" applyNumberFormat="1" applyFont="1" applyFill="1" applyBorder="1" applyAlignment="1">
      <alignment horizont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21" fillId="0" borderId="13" xfId="0" applyFont="1" applyBorder="1" applyAlignment="1">
      <alignment horizontal="center"/>
    </xf>
    <xf numFmtId="0" fontId="21" fillId="0" borderId="17" xfId="0" applyFont="1" applyBorder="1"/>
    <xf numFmtId="0" fontId="0" fillId="0" borderId="0" xfId="0" applyFont="1" applyFill="1" applyAlignment="1">
      <alignment vertical="center"/>
    </xf>
    <xf numFmtId="0" fontId="21" fillId="0" borderId="13" xfId="0" applyFont="1" applyBorder="1"/>
    <xf numFmtId="0" fontId="21" fillId="0" borderId="17" xfId="0" applyFont="1" applyBorder="1" applyAlignment="1">
      <alignment wrapText="1"/>
    </xf>
    <xf numFmtId="0" fontId="21" fillId="0" borderId="8" xfId="0" applyFont="1" applyBorder="1"/>
    <xf numFmtId="0" fontId="12" fillId="0" borderId="24" xfId="0" applyFont="1" applyFill="1" applyBorder="1" applyAlignment="1">
      <alignment horizontal="center"/>
    </xf>
    <xf numFmtId="0" fontId="12" fillId="0" borderId="31" xfId="0" applyFont="1" applyFill="1" applyBorder="1"/>
    <xf numFmtId="4" fontId="5" fillId="0" borderId="32" xfId="0" applyNumberFormat="1" applyFont="1" applyBorder="1" applyAlignment="1">
      <alignment horizontal="right" vertical="top" wrapText="1"/>
    </xf>
    <xf numFmtId="0" fontId="16" fillId="0" borderId="17" xfId="0" applyFont="1" applyBorder="1"/>
    <xf numFmtId="0" fontId="16" fillId="0" borderId="8" xfId="0" applyFont="1" applyBorder="1"/>
    <xf numFmtId="0" fontId="21" fillId="0" borderId="0" xfId="0" applyFont="1" applyBorder="1" applyAlignment="1">
      <alignment horizontal="center"/>
    </xf>
    <xf numFmtId="4" fontId="13" fillId="0" borderId="16" xfId="0" applyNumberFormat="1" applyFont="1" applyFill="1" applyBorder="1"/>
    <xf numFmtId="4" fontId="0" fillId="0" borderId="16" xfId="0" applyNumberFormat="1" applyFont="1" applyFill="1" applyBorder="1" applyAlignment="1">
      <alignment vertical="center"/>
    </xf>
    <xf numFmtId="0" fontId="21" fillId="0" borderId="0" xfId="0" applyFont="1"/>
    <xf numFmtId="0" fontId="22" fillId="0" borderId="0" xfId="0" applyFont="1"/>
    <xf numFmtId="0" fontId="21" fillId="0" borderId="0" xfId="0" applyFont="1" applyBorder="1"/>
    <xf numFmtId="0" fontId="0" fillId="2" borderId="0" xfId="0" applyFill="1" applyBorder="1"/>
    <xf numFmtId="0" fontId="17" fillId="2" borderId="0" xfId="0" applyFont="1" applyFill="1" applyBorder="1"/>
    <xf numFmtId="0" fontId="0" fillId="2" borderId="0" xfId="0" applyFill="1"/>
    <xf numFmtId="4" fontId="18" fillId="2" borderId="1" xfId="0" applyNumberFormat="1" applyFont="1" applyFill="1" applyBorder="1" applyAlignment="1">
      <alignment horizontal="right"/>
    </xf>
    <xf numFmtId="0" fontId="11" fillId="0" borderId="33" xfId="0" applyFont="1" applyBorder="1" applyAlignment="1">
      <alignment vertical="center"/>
    </xf>
    <xf numFmtId="4" fontId="13" fillId="0" borderId="1" xfId="0" applyNumberFormat="1" applyFont="1" applyFill="1" applyBorder="1"/>
    <xf numFmtId="0" fontId="10" fillId="0" borderId="34" xfId="0" applyFont="1" applyFill="1" applyBorder="1" applyAlignment="1">
      <alignment horizontal="center"/>
    </xf>
    <xf numFmtId="0" fontId="12" fillId="0" borderId="34" xfId="0" applyFont="1" applyFill="1" applyBorder="1" applyAlignment="1">
      <alignment vertical="center"/>
    </xf>
    <xf numFmtId="4" fontId="0" fillId="0" borderId="17" xfId="0" applyNumberFormat="1" applyFont="1" applyFill="1" applyBorder="1" applyAlignment="1">
      <alignment vertical="center"/>
    </xf>
    <xf numFmtId="0" fontId="10" fillId="0" borderId="35" xfId="0" applyFont="1" applyFill="1" applyBorder="1" applyAlignment="1">
      <alignment horizontal="center"/>
    </xf>
    <xf numFmtId="0" fontId="11" fillId="0" borderId="16" xfId="0" applyFont="1" applyBorder="1" applyAlignment="1">
      <alignment vertical="center" wrapText="1"/>
    </xf>
    <xf numFmtId="4" fontId="0" fillId="0" borderId="15" xfId="0" applyNumberFormat="1" applyFill="1" applyBorder="1" applyAlignment="1">
      <alignment vertical="center"/>
    </xf>
    <xf numFmtId="0" fontId="0" fillId="0" borderId="24" xfId="0" applyBorder="1"/>
    <xf numFmtId="0" fontId="9" fillId="0" borderId="25" xfId="0" applyFont="1" applyFill="1" applyBorder="1" applyAlignment="1">
      <alignment horizontal="center" vertical="center"/>
    </xf>
    <xf numFmtId="0" fontId="21" fillId="0" borderId="23" xfId="0" applyFont="1" applyBorder="1"/>
    <xf numFmtId="4" fontId="0" fillId="0" borderId="0" xfId="0" applyNumberFormat="1" applyFont="1" applyFill="1" applyBorder="1" applyAlignment="1">
      <alignment vertical="center"/>
    </xf>
    <xf numFmtId="4" fontId="0" fillId="0" borderId="15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9" fillId="0" borderId="32" xfId="0" applyFont="1" applyFill="1" applyBorder="1" applyAlignment="1">
      <alignment horizontal="center" vertical="center"/>
    </xf>
    <xf numFmtId="4" fontId="9" fillId="0" borderId="37" xfId="0" applyNumberFormat="1" applyFont="1" applyFill="1" applyBorder="1" applyAlignment="1">
      <alignment horizontal="right"/>
    </xf>
    <xf numFmtId="4" fontId="13" fillId="0" borderId="37" xfId="0" applyNumberFormat="1" applyFont="1" applyFill="1" applyBorder="1"/>
    <xf numFmtId="4" fontId="13" fillId="0" borderId="38" xfId="0" applyNumberFormat="1" applyFont="1" applyFill="1" applyBorder="1"/>
    <xf numFmtId="0" fontId="0" fillId="0" borderId="22" xfId="0" applyBorder="1"/>
    <xf numFmtId="4" fontId="15" fillId="0" borderId="32" xfId="0" applyNumberFormat="1" applyFont="1" applyFill="1" applyBorder="1" applyAlignment="1">
      <alignment horizontal="right" vertical="center"/>
    </xf>
    <xf numFmtId="0" fontId="20" fillId="0" borderId="40" xfId="0" applyFont="1" applyBorder="1" applyAlignment="1">
      <alignment horizontal="center" vertical="center" wrapText="1"/>
    </xf>
    <xf numFmtId="0" fontId="20" fillId="0" borderId="41" xfId="0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vertical="center"/>
    </xf>
    <xf numFmtId="4" fontId="13" fillId="0" borderId="15" xfId="0" applyNumberFormat="1" applyFont="1" applyFill="1" applyBorder="1"/>
    <xf numFmtId="4" fontId="13" fillId="0" borderId="42" xfId="0" applyNumberFormat="1" applyFont="1" applyFill="1" applyBorder="1"/>
    <xf numFmtId="4" fontId="0" fillId="0" borderId="0" xfId="0" applyNumberFormat="1" applyFill="1" applyBorder="1" applyAlignment="1">
      <alignment vertical="center"/>
    </xf>
    <xf numFmtId="2" fontId="0" fillId="0" borderId="0" xfId="0" applyNumberFormat="1" applyFont="1" applyBorder="1" applyAlignment="1">
      <alignment vertical="center"/>
    </xf>
    <xf numFmtId="4" fontId="5" fillId="0" borderId="25" xfId="0" applyNumberFormat="1" applyFont="1" applyFill="1" applyBorder="1" applyAlignment="1">
      <alignment horizontal="right" vertical="center"/>
    </xf>
    <xf numFmtId="0" fontId="14" fillId="0" borderId="14" xfId="0" applyFont="1" applyBorder="1" applyAlignment="1">
      <alignment vertical="center" textRotation="90" wrapText="1"/>
    </xf>
    <xf numFmtId="0" fontId="10" fillId="0" borderId="17" xfId="0" applyFont="1" applyFill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26" fillId="0" borderId="0" xfId="0" applyFont="1" applyFill="1" applyBorder="1"/>
    <xf numFmtId="0" fontId="27" fillId="0" borderId="0" xfId="0" applyFont="1" applyAlignment="1">
      <alignment horizontal="left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" fontId="5" fillId="0" borderId="0" xfId="0" applyNumberFormat="1" applyFont="1" applyBorder="1" applyAlignment="1">
      <alignment horizontal="right" vertical="top" wrapTex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horizontal="center" vertical="center"/>
    </xf>
    <xf numFmtId="3" fontId="19" fillId="0" borderId="39" xfId="0" applyNumberFormat="1" applyFont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6" fillId="0" borderId="6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textRotation="90" wrapText="1"/>
    </xf>
    <xf numFmtId="0" fontId="1" fillId="0" borderId="43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4" fillId="0" borderId="25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24" fillId="0" borderId="26" xfId="0" applyFont="1" applyBorder="1" applyAlignment="1">
      <alignment horizontal="center" vertical="center" textRotation="90" wrapText="1"/>
    </xf>
    <xf numFmtId="0" fontId="24" fillId="0" borderId="22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6"/>
  <sheetViews>
    <sheetView tabSelected="1" workbookViewId="0">
      <selection activeCell="B67" sqref="B67"/>
    </sheetView>
  </sheetViews>
  <sheetFormatPr defaultRowHeight="14.4"/>
  <cols>
    <col min="1" max="1" width="4.21875" customWidth="1"/>
    <col min="2" max="2" width="5.109375" customWidth="1"/>
    <col min="3" max="3" width="51.6640625" customWidth="1"/>
    <col min="4" max="4" width="13.109375" customWidth="1"/>
    <col min="5" max="5" width="12.6640625" customWidth="1"/>
    <col min="6" max="6" width="9.44140625" customWidth="1"/>
  </cols>
  <sheetData>
    <row r="1" spans="1:6">
      <c r="A1" s="79" t="s">
        <v>63</v>
      </c>
    </row>
    <row r="2" spans="1:6">
      <c r="A2" t="s">
        <v>64</v>
      </c>
    </row>
    <row r="4" spans="1:6" ht="15.6">
      <c r="D4" s="82" t="s">
        <v>35</v>
      </c>
      <c r="E4" s="39"/>
      <c r="F4" s="39"/>
    </row>
    <row r="5" spans="1:6" ht="15.6">
      <c r="D5" s="40" t="s">
        <v>66</v>
      </c>
      <c r="E5" s="39"/>
      <c r="F5" s="39"/>
    </row>
    <row r="6" spans="1:6">
      <c r="D6" s="39" t="s">
        <v>67</v>
      </c>
      <c r="E6" s="39"/>
    </row>
    <row r="8" spans="1:6" ht="20.399999999999999">
      <c r="B8" s="1" t="s">
        <v>44</v>
      </c>
      <c r="C8" s="2"/>
      <c r="D8" s="2"/>
    </row>
    <row r="9" spans="1:6" ht="9" customHeight="1">
      <c r="A9" s="3"/>
      <c r="B9" s="4"/>
      <c r="C9" s="5"/>
      <c r="D9" s="2"/>
      <c r="E9" s="6"/>
    </row>
    <row r="10" spans="1:6" ht="14.4" customHeight="1" thickBot="1">
      <c r="A10" s="7" t="s">
        <v>0</v>
      </c>
      <c r="B10" s="8"/>
      <c r="C10" s="9"/>
      <c r="D10" s="2"/>
      <c r="E10" s="10"/>
    </row>
    <row r="11" spans="1:6">
      <c r="A11" s="11"/>
      <c r="B11" s="12" t="s">
        <v>1</v>
      </c>
      <c r="C11" s="92" t="s">
        <v>2</v>
      </c>
      <c r="D11" s="13" t="s">
        <v>33</v>
      </c>
      <c r="E11" s="59" t="s">
        <v>37</v>
      </c>
      <c r="F11" s="61"/>
    </row>
    <row r="12" spans="1:6" ht="15" thickBot="1">
      <c r="A12" s="14"/>
      <c r="B12" s="15" t="s">
        <v>4</v>
      </c>
      <c r="C12" s="93"/>
      <c r="D12" s="16" t="s">
        <v>45</v>
      </c>
      <c r="E12" s="60"/>
      <c r="F12" s="61"/>
    </row>
    <row r="13" spans="1:6" ht="23.4" customHeight="1" thickBot="1">
      <c r="A13" s="54"/>
      <c r="B13" s="97" t="s">
        <v>49</v>
      </c>
      <c r="C13" s="98"/>
      <c r="D13" s="55"/>
      <c r="E13" s="63"/>
      <c r="F13" s="61"/>
    </row>
    <row r="14" spans="1:6" ht="15.6">
      <c r="A14" s="94" t="s">
        <v>5</v>
      </c>
      <c r="B14" s="51">
        <v>1</v>
      </c>
      <c r="C14" s="52" t="s">
        <v>53</v>
      </c>
      <c r="D14" s="37">
        <v>9148480</v>
      </c>
      <c r="E14" s="64" t="s">
        <v>56</v>
      </c>
      <c r="F14" s="61"/>
    </row>
    <row r="15" spans="1:6" ht="15.6">
      <c r="A15" s="95"/>
      <c r="B15" s="78">
        <v>2</v>
      </c>
      <c r="C15" s="17" t="s">
        <v>54</v>
      </c>
      <c r="D15" s="37">
        <v>116160</v>
      </c>
      <c r="E15" s="64" t="s">
        <v>57</v>
      </c>
      <c r="F15" s="61"/>
    </row>
    <row r="16" spans="1:6" ht="15.6">
      <c r="A16" s="95"/>
      <c r="B16" s="78">
        <v>3</v>
      </c>
      <c r="C16" s="17" t="s">
        <v>55</v>
      </c>
      <c r="D16" s="37">
        <v>71050</v>
      </c>
      <c r="E16" s="64" t="s">
        <v>58</v>
      </c>
      <c r="F16" s="61"/>
    </row>
    <row r="17" spans="1:6" ht="15.6">
      <c r="A17" s="95"/>
      <c r="B17" s="78">
        <v>4</v>
      </c>
      <c r="C17" s="19" t="s">
        <v>50</v>
      </c>
      <c r="D17" s="37">
        <v>332100</v>
      </c>
      <c r="E17" s="65"/>
      <c r="F17" s="61"/>
    </row>
    <row r="18" spans="1:6" ht="16.2" thickBot="1">
      <c r="A18" s="96"/>
      <c r="B18" s="78">
        <v>5</v>
      </c>
      <c r="C18" s="20" t="s">
        <v>6</v>
      </c>
      <c r="D18" s="37">
        <v>48600</v>
      </c>
      <c r="E18" s="65"/>
      <c r="F18" s="62"/>
    </row>
    <row r="19" spans="1:6" ht="15.6" customHeight="1">
      <c r="A19" s="99" t="s">
        <v>62</v>
      </c>
      <c r="B19" s="78">
        <v>6</v>
      </c>
      <c r="C19" s="20" t="s">
        <v>7</v>
      </c>
      <c r="D19" s="37">
        <v>40000</v>
      </c>
      <c r="E19" s="65"/>
      <c r="F19" s="62"/>
    </row>
    <row r="20" spans="1:6" ht="16.2" thickBot="1">
      <c r="A20" s="100"/>
      <c r="B20" s="78">
        <v>7</v>
      </c>
      <c r="C20" s="46" t="s">
        <v>34</v>
      </c>
      <c r="D20" s="72">
        <v>85000</v>
      </c>
      <c r="E20" s="73"/>
      <c r="F20" s="62"/>
    </row>
    <row r="21" spans="1:6" ht="16.2" thickBot="1">
      <c r="A21" s="77"/>
      <c r="B21" s="18">
        <v>8</v>
      </c>
      <c r="C21" s="46" t="s">
        <v>59</v>
      </c>
      <c r="D21" s="47">
        <v>348000</v>
      </c>
      <c r="E21" s="66"/>
      <c r="F21" s="62"/>
    </row>
    <row r="22" spans="1:6" ht="15" thickBot="1">
      <c r="A22" s="67"/>
      <c r="B22" s="48"/>
      <c r="C22" s="49" t="s">
        <v>8</v>
      </c>
      <c r="D22" s="76">
        <f>SUM(D14:D21)</f>
        <v>10189390</v>
      </c>
      <c r="E22" s="68"/>
      <c r="F22" s="61"/>
    </row>
    <row r="23" spans="1:6" ht="16.2" thickBot="1">
      <c r="A23" s="42"/>
      <c r="B23" s="43"/>
      <c r="C23" s="44"/>
      <c r="D23" s="45"/>
      <c r="E23" s="44"/>
      <c r="F23" s="61"/>
    </row>
    <row r="24" spans="1:6">
      <c r="A24" s="21"/>
      <c r="B24" s="86" t="s">
        <v>9</v>
      </c>
      <c r="C24" s="87"/>
      <c r="D24" s="22" t="s">
        <v>3</v>
      </c>
      <c r="E24" s="90" t="s">
        <v>38</v>
      </c>
      <c r="F24" s="91"/>
    </row>
    <row r="25" spans="1:6" ht="15" thickBot="1">
      <c r="A25" s="21"/>
      <c r="B25" s="88"/>
      <c r="C25" s="89"/>
      <c r="D25" s="23" t="s">
        <v>45</v>
      </c>
      <c r="E25" s="69" t="s">
        <v>39</v>
      </c>
      <c r="F25" s="70" t="s">
        <v>40</v>
      </c>
    </row>
    <row r="26" spans="1:6">
      <c r="A26" s="24"/>
      <c r="B26" s="25">
        <v>1</v>
      </c>
      <c r="C26" s="26" t="s">
        <v>10</v>
      </c>
      <c r="D26" s="38">
        <v>2113043</v>
      </c>
      <c r="E26" s="38">
        <f>D26/2676</f>
        <v>789.62742899850525</v>
      </c>
      <c r="F26" s="71">
        <f>E26/12</f>
        <v>65.802285749875438</v>
      </c>
    </row>
    <row r="27" spans="1:6">
      <c r="A27" s="24"/>
      <c r="B27" s="25">
        <v>2</v>
      </c>
      <c r="C27" s="26" t="s">
        <v>11</v>
      </c>
      <c r="D27" s="38">
        <v>32000</v>
      </c>
      <c r="E27" s="38">
        <f t="shared" ref="E27:E47" si="0">D27/2676</f>
        <v>11.958146487294469</v>
      </c>
      <c r="F27" s="71">
        <f t="shared" ref="F27:F47" si="1">E27/12</f>
        <v>0.99651220727453904</v>
      </c>
    </row>
    <row r="28" spans="1:6">
      <c r="A28" s="27"/>
      <c r="B28" s="25">
        <v>3</v>
      </c>
      <c r="C28" s="26" t="s">
        <v>60</v>
      </c>
      <c r="D28" s="38">
        <v>484529</v>
      </c>
      <c r="E28" s="38">
        <f t="shared" si="0"/>
        <v>181.06464872944693</v>
      </c>
      <c r="F28" s="71">
        <f t="shared" si="1"/>
        <v>15.088720727453911</v>
      </c>
    </row>
    <row r="29" spans="1:6">
      <c r="A29" s="24"/>
      <c r="B29" s="25">
        <v>4</v>
      </c>
      <c r="C29" s="28" t="s">
        <v>12</v>
      </c>
      <c r="D29" s="38">
        <v>20000</v>
      </c>
      <c r="E29" s="38">
        <f t="shared" si="0"/>
        <v>7.4738415545590433</v>
      </c>
      <c r="F29" s="71">
        <f t="shared" si="1"/>
        <v>0.62282012954658694</v>
      </c>
    </row>
    <row r="30" spans="1:6">
      <c r="A30" s="24"/>
      <c r="B30" s="25">
        <v>5</v>
      </c>
      <c r="C30" s="26" t="s">
        <v>61</v>
      </c>
      <c r="D30" s="38">
        <v>400000</v>
      </c>
      <c r="E30" s="38">
        <v>153.35</v>
      </c>
      <c r="F30" s="71">
        <f t="shared" si="1"/>
        <v>12.779166666666667</v>
      </c>
    </row>
    <row r="31" spans="1:6">
      <c r="A31" s="24"/>
      <c r="B31" s="25">
        <v>6</v>
      </c>
      <c r="C31" s="26" t="s">
        <v>13</v>
      </c>
      <c r="D31" s="38">
        <v>1600000</v>
      </c>
      <c r="E31" s="38">
        <v>606.76</v>
      </c>
      <c r="F31" s="71">
        <f t="shared" si="1"/>
        <v>50.563333333333333</v>
      </c>
    </row>
    <row r="32" spans="1:6">
      <c r="A32" s="24"/>
      <c r="B32" s="25">
        <v>7</v>
      </c>
      <c r="C32" s="26" t="s">
        <v>14</v>
      </c>
      <c r="D32" s="38">
        <v>11645</v>
      </c>
      <c r="E32" s="38">
        <f t="shared" si="0"/>
        <v>4.351644245142003</v>
      </c>
      <c r="F32" s="71">
        <f t="shared" si="1"/>
        <v>0.36263702042850027</v>
      </c>
    </row>
    <row r="33" spans="1:6">
      <c r="A33" s="24"/>
      <c r="B33" s="25">
        <v>8</v>
      </c>
      <c r="C33" s="26" t="s">
        <v>30</v>
      </c>
      <c r="D33" s="38">
        <v>15000</v>
      </c>
      <c r="E33" s="38">
        <f t="shared" si="0"/>
        <v>5.6053811659192823</v>
      </c>
      <c r="F33" s="71">
        <f t="shared" si="1"/>
        <v>0.46711509715994021</v>
      </c>
    </row>
    <row r="34" spans="1:6">
      <c r="A34" s="24"/>
      <c r="B34" s="25">
        <v>9</v>
      </c>
      <c r="C34" s="26" t="s">
        <v>42</v>
      </c>
      <c r="D34" s="38">
        <v>99450</v>
      </c>
      <c r="E34" s="38">
        <f t="shared" si="0"/>
        <v>37.163677130044846</v>
      </c>
      <c r="F34" s="71">
        <f t="shared" si="1"/>
        <v>3.0969730941704037</v>
      </c>
    </row>
    <row r="35" spans="1:6">
      <c r="A35" s="24"/>
      <c r="B35" s="25">
        <v>10</v>
      </c>
      <c r="C35" s="26" t="s">
        <v>43</v>
      </c>
      <c r="D35" s="38">
        <v>15600</v>
      </c>
      <c r="E35" s="38">
        <f t="shared" si="0"/>
        <v>5.8295964125560538</v>
      </c>
      <c r="F35" s="71">
        <f t="shared" si="1"/>
        <v>0.4857997010463378</v>
      </c>
    </row>
    <row r="36" spans="1:6">
      <c r="A36" s="24"/>
      <c r="B36" s="25">
        <v>11</v>
      </c>
      <c r="C36" s="26" t="s">
        <v>15</v>
      </c>
      <c r="D36" s="38">
        <v>32000</v>
      </c>
      <c r="E36" s="38">
        <f t="shared" si="0"/>
        <v>11.958146487294469</v>
      </c>
      <c r="F36" s="71">
        <f t="shared" si="1"/>
        <v>0.99651220727453904</v>
      </c>
    </row>
    <row r="37" spans="1:6" ht="28.2">
      <c r="A37" s="24"/>
      <c r="B37" s="25">
        <v>12</v>
      </c>
      <c r="C37" s="29" t="s">
        <v>16</v>
      </c>
      <c r="D37" s="38">
        <v>40000</v>
      </c>
      <c r="E37" s="38">
        <f t="shared" si="0"/>
        <v>14.947683109118087</v>
      </c>
      <c r="F37" s="71">
        <f t="shared" si="1"/>
        <v>1.2456402590931739</v>
      </c>
    </row>
    <row r="38" spans="1:6">
      <c r="A38" s="24"/>
      <c r="B38" s="25">
        <v>13</v>
      </c>
      <c r="C38" s="26" t="s">
        <v>17</v>
      </c>
      <c r="D38" s="38">
        <v>350000</v>
      </c>
      <c r="E38" s="38">
        <f t="shared" si="0"/>
        <v>130.79222720478325</v>
      </c>
      <c r="F38" s="71">
        <f t="shared" si="1"/>
        <v>10.89935226706527</v>
      </c>
    </row>
    <row r="39" spans="1:6">
      <c r="A39" s="24"/>
      <c r="B39" s="25">
        <v>14</v>
      </c>
      <c r="C39" s="26" t="s">
        <v>18</v>
      </c>
      <c r="D39" s="38">
        <v>110000</v>
      </c>
      <c r="E39" s="38">
        <f t="shared" si="0"/>
        <v>41.106128550074736</v>
      </c>
      <c r="F39" s="71">
        <f t="shared" si="1"/>
        <v>3.4255107125062279</v>
      </c>
    </row>
    <row r="40" spans="1:6">
      <c r="A40" s="24"/>
      <c r="B40" s="25">
        <v>15</v>
      </c>
      <c r="C40" s="26" t="s">
        <v>19</v>
      </c>
      <c r="D40" s="38">
        <v>50000</v>
      </c>
      <c r="E40" s="38">
        <f t="shared" si="0"/>
        <v>18.684603886397607</v>
      </c>
      <c r="F40" s="71">
        <f t="shared" si="1"/>
        <v>1.5570503238664672</v>
      </c>
    </row>
    <row r="41" spans="1:6">
      <c r="A41" s="24"/>
      <c r="B41" s="25">
        <v>16</v>
      </c>
      <c r="C41" s="26" t="s">
        <v>20</v>
      </c>
      <c r="D41" s="38">
        <v>7000</v>
      </c>
      <c r="E41" s="38">
        <f>D41/2628</f>
        <v>2.6636225266362255</v>
      </c>
      <c r="F41" s="71">
        <f t="shared" si="1"/>
        <v>0.22196854388635212</v>
      </c>
    </row>
    <row r="42" spans="1:6">
      <c r="A42" s="24"/>
      <c r="B42" s="25">
        <v>17</v>
      </c>
      <c r="C42" s="34" t="s">
        <v>46</v>
      </c>
      <c r="D42" s="38">
        <v>7000</v>
      </c>
      <c r="E42" s="38">
        <f t="shared" si="0"/>
        <v>2.615844544095665</v>
      </c>
      <c r="F42" s="71">
        <f t="shared" si="1"/>
        <v>0.21798704534130542</v>
      </c>
    </row>
    <row r="43" spans="1:6">
      <c r="A43" s="24"/>
      <c r="B43" s="25">
        <v>18</v>
      </c>
      <c r="C43" s="35" t="s">
        <v>47</v>
      </c>
      <c r="D43" s="38">
        <v>43200</v>
      </c>
      <c r="E43" s="38">
        <f t="shared" si="0"/>
        <v>16.143497757847534</v>
      </c>
      <c r="F43" s="71">
        <f t="shared" si="1"/>
        <v>1.3452914798206279</v>
      </c>
    </row>
    <row r="44" spans="1:6">
      <c r="A44" s="24"/>
      <c r="B44" s="25">
        <v>19</v>
      </c>
      <c r="C44" s="26" t="s">
        <v>48</v>
      </c>
      <c r="D44" s="38">
        <v>17000</v>
      </c>
      <c r="E44" s="38">
        <f t="shared" si="0"/>
        <v>6.3527653213751867</v>
      </c>
      <c r="F44" s="71">
        <f t="shared" si="1"/>
        <v>0.52939711011459889</v>
      </c>
    </row>
    <row r="45" spans="1:6">
      <c r="A45" s="24"/>
      <c r="B45" s="25">
        <v>20</v>
      </c>
      <c r="C45" s="26" t="s">
        <v>21</v>
      </c>
      <c r="D45" s="58">
        <v>979660</v>
      </c>
      <c r="E45" s="38">
        <f t="shared" si="0"/>
        <v>366.0911808669656</v>
      </c>
      <c r="F45" s="71">
        <f t="shared" si="1"/>
        <v>30.507598405580467</v>
      </c>
    </row>
    <row r="46" spans="1:6">
      <c r="A46" s="24"/>
      <c r="B46" s="25">
        <v>21</v>
      </c>
      <c r="C46" s="56" t="s">
        <v>22</v>
      </c>
      <c r="D46" s="38">
        <v>8500</v>
      </c>
      <c r="E46" s="38">
        <f t="shared" si="0"/>
        <v>3.1763826606875933</v>
      </c>
      <c r="F46" s="71">
        <f t="shared" si="1"/>
        <v>0.26469855505729945</v>
      </c>
    </row>
    <row r="47" spans="1:6">
      <c r="A47" s="24"/>
      <c r="B47" s="25">
        <v>22</v>
      </c>
      <c r="C47" s="26" t="s">
        <v>31</v>
      </c>
      <c r="D47" s="53">
        <v>53983</v>
      </c>
      <c r="E47" s="38">
        <f t="shared" si="0"/>
        <v>20.173019431988042</v>
      </c>
      <c r="F47" s="71">
        <f t="shared" si="1"/>
        <v>1.6810849526656702</v>
      </c>
    </row>
    <row r="48" spans="1:6" ht="15" thickBot="1">
      <c r="A48" s="24"/>
      <c r="B48" s="36"/>
      <c r="C48" s="41"/>
      <c r="D48" s="74"/>
      <c r="E48" s="57"/>
      <c r="F48" s="75"/>
    </row>
    <row r="49" spans="1:6" ht="15.6">
      <c r="A49" s="24"/>
      <c r="B49" s="86" t="s">
        <v>9</v>
      </c>
      <c r="C49" s="87"/>
      <c r="D49" s="22" t="s">
        <v>3</v>
      </c>
      <c r="E49" s="90" t="s">
        <v>38</v>
      </c>
      <c r="F49" s="91"/>
    </row>
    <row r="50" spans="1:6" ht="15" thickBot="1">
      <c r="A50" s="24"/>
      <c r="B50" s="88"/>
      <c r="C50" s="89"/>
      <c r="D50" s="23" t="s">
        <v>45</v>
      </c>
      <c r="E50" s="69" t="s">
        <v>39</v>
      </c>
      <c r="F50" s="70" t="s">
        <v>40</v>
      </c>
    </row>
    <row r="51" spans="1:6">
      <c r="A51" s="24"/>
      <c r="B51" s="25">
        <v>23</v>
      </c>
      <c r="C51" s="28" t="s">
        <v>23</v>
      </c>
      <c r="D51" s="38">
        <v>76000</v>
      </c>
      <c r="E51" s="38">
        <f>D51/2599</f>
        <v>29.242016160061564</v>
      </c>
      <c r="F51" s="71">
        <f t="shared" ref="F51:F61" si="2">E51/12</f>
        <v>2.4368346800051301</v>
      </c>
    </row>
    <row r="52" spans="1:6">
      <c r="A52" s="24"/>
      <c r="B52" s="25">
        <v>24</v>
      </c>
      <c r="C52" s="26" t="s">
        <v>24</v>
      </c>
      <c r="D52" s="38">
        <v>80000</v>
      </c>
      <c r="E52" s="38">
        <f>D52/2599</f>
        <v>30.781069642170067</v>
      </c>
      <c r="F52" s="71">
        <f t="shared" si="2"/>
        <v>2.5650891368475057</v>
      </c>
    </row>
    <row r="53" spans="1:6">
      <c r="A53" s="24"/>
      <c r="B53" s="25">
        <v>25</v>
      </c>
      <c r="C53" s="29" t="s">
        <v>51</v>
      </c>
      <c r="D53" s="50">
        <v>84600</v>
      </c>
      <c r="E53" s="38">
        <f>D53/2628</f>
        <v>32.19178082191781</v>
      </c>
      <c r="F53" s="71">
        <f t="shared" si="2"/>
        <v>2.682648401826484</v>
      </c>
    </row>
    <row r="54" spans="1:6">
      <c r="A54" s="24"/>
      <c r="B54" s="25">
        <v>26</v>
      </c>
      <c r="C54" s="26" t="s">
        <v>52</v>
      </c>
      <c r="D54" s="38">
        <v>79660</v>
      </c>
      <c r="E54" s="38">
        <f>D54/2676</f>
        <v>29.768310911808669</v>
      </c>
      <c r="F54" s="71">
        <f t="shared" si="2"/>
        <v>2.4806925759840559</v>
      </c>
    </row>
    <row r="55" spans="1:6">
      <c r="A55" s="24"/>
      <c r="B55" s="25">
        <v>27</v>
      </c>
      <c r="C55" s="26" t="s">
        <v>68</v>
      </c>
      <c r="D55" s="38">
        <v>1310000</v>
      </c>
      <c r="E55" s="38">
        <f t="shared" ref="E55:E61" si="3">D55/2676</f>
        <v>489.53662182361734</v>
      </c>
      <c r="F55" s="71">
        <f t="shared" si="2"/>
        <v>40.794718485301445</v>
      </c>
    </row>
    <row r="56" spans="1:6">
      <c r="A56" s="24"/>
      <c r="B56" s="25">
        <v>28</v>
      </c>
      <c r="C56" s="26" t="s">
        <v>69</v>
      </c>
      <c r="D56" s="38">
        <v>1503520</v>
      </c>
      <c r="E56" s="38">
        <f t="shared" si="3"/>
        <v>561.85351270553065</v>
      </c>
      <c r="F56" s="71">
        <f t="shared" si="2"/>
        <v>46.821126058794221</v>
      </c>
    </row>
    <row r="57" spans="1:6">
      <c r="A57" s="24"/>
      <c r="B57" s="25">
        <v>29</v>
      </c>
      <c r="C57" s="26" t="s">
        <v>25</v>
      </c>
      <c r="D57" s="38">
        <v>9600</v>
      </c>
      <c r="E57" s="38">
        <f t="shared" si="3"/>
        <v>3.5874439461883409</v>
      </c>
      <c r="F57" s="71">
        <f t="shared" si="2"/>
        <v>0.29895366218236175</v>
      </c>
    </row>
    <row r="58" spans="1:6">
      <c r="A58" s="24"/>
      <c r="B58" s="25">
        <v>30</v>
      </c>
      <c r="C58" s="26" t="s">
        <v>28</v>
      </c>
      <c r="D58" s="38">
        <v>144000</v>
      </c>
      <c r="E58" s="38">
        <f t="shared" si="3"/>
        <v>53.811659192825111</v>
      </c>
      <c r="F58" s="71">
        <f t="shared" si="2"/>
        <v>4.4843049327354256</v>
      </c>
    </row>
    <row r="59" spans="1:6">
      <c r="A59" s="24"/>
      <c r="B59" s="25">
        <v>31</v>
      </c>
      <c r="C59" s="30" t="s">
        <v>26</v>
      </c>
      <c r="D59" s="38">
        <v>62400</v>
      </c>
      <c r="E59" s="38">
        <f t="shared" si="3"/>
        <v>23.318385650224215</v>
      </c>
      <c r="F59" s="71">
        <f t="shared" si="2"/>
        <v>1.9431988041853512</v>
      </c>
    </row>
    <row r="60" spans="1:6">
      <c r="A60" s="24"/>
      <c r="B60" s="25">
        <v>32</v>
      </c>
      <c r="C60" s="30" t="s">
        <v>32</v>
      </c>
      <c r="D60" s="38">
        <v>190000</v>
      </c>
      <c r="E60" s="38">
        <f>D60/2599</f>
        <v>73.105040400153911</v>
      </c>
      <c r="F60" s="71">
        <f t="shared" si="2"/>
        <v>6.0920867000128256</v>
      </c>
    </row>
    <row r="61" spans="1:6" ht="15" thickBot="1">
      <c r="A61" s="24"/>
      <c r="B61" s="25">
        <v>33</v>
      </c>
      <c r="C61" s="30" t="s">
        <v>27</v>
      </c>
      <c r="D61" s="38">
        <v>160000</v>
      </c>
      <c r="E61" s="38">
        <f t="shared" si="3"/>
        <v>59.790732436472346</v>
      </c>
      <c r="F61" s="71">
        <f t="shared" si="2"/>
        <v>4.9825610363726955</v>
      </c>
    </row>
    <row r="62" spans="1:6" ht="15" thickBot="1">
      <c r="B62" s="31"/>
      <c r="C62" s="32" t="s">
        <v>29</v>
      </c>
      <c r="D62" s="33">
        <f>SUM(D26:D61)</f>
        <v>10189390</v>
      </c>
      <c r="E62" s="33" t="s">
        <v>41</v>
      </c>
      <c r="F62" s="33" t="s">
        <v>41</v>
      </c>
    </row>
    <row r="63" spans="1:6">
      <c r="B63" s="83"/>
      <c r="C63" s="84"/>
      <c r="D63" s="85"/>
      <c r="E63" s="85"/>
      <c r="F63" s="85"/>
    </row>
    <row r="64" spans="1:6" ht="15.6">
      <c r="B64" s="80" t="s">
        <v>70</v>
      </c>
      <c r="D64" s="80" t="s">
        <v>36</v>
      </c>
    </row>
    <row r="65" spans="2:4" ht="15.6">
      <c r="B65" s="80"/>
      <c r="D65" s="80"/>
    </row>
    <row r="66" spans="2:4" ht="15.6">
      <c r="B66" s="80" t="s">
        <v>71</v>
      </c>
      <c r="C66" s="81"/>
      <c r="D66" s="80" t="s">
        <v>65</v>
      </c>
    </row>
  </sheetData>
  <sortState ref="C31:F59">
    <sortCondition ref="C30"/>
  </sortState>
  <mergeCells count="8">
    <mergeCell ref="B49:C50"/>
    <mergeCell ref="E49:F49"/>
    <mergeCell ref="E24:F24"/>
    <mergeCell ref="C11:C12"/>
    <mergeCell ref="A14:A18"/>
    <mergeCell ref="B24:C25"/>
    <mergeCell ref="B13:C13"/>
    <mergeCell ref="A19:A20"/>
  </mergeCells>
  <pageMargins left="0.26" right="0.23" top="0.75" bottom="0.6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рада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2025-01-08T11:41:06Z</dcterms:modified>
</cp:coreProperties>
</file>